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/Users/manoncapitant/Desktop/"/>
    </mc:Choice>
  </mc:AlternateContent>
  <xr:revisionPtr revIDLastSave="0" documentId="8_{3FC51372-9ABC-469C-869A-5EF40B135018}" xr6:coauthVersionLast="47" xr6:coauthVersionMax="47" xr10:uidLastSave="{00000000-0000-0000-0000-000000000000}"/>
  <bookViews>
    <workbookView xWindow="0" yWindow="740" windowWidth="29040" windowHeight="15720" xr2:uid="{6B615E4F-A232-4B50-98A1-9F96437C75BA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2" i="1"/>
  <c r="H11" i="1"/>
  <c r="F18" i="1"/>
  <c r="F17" i="1"/>
  <c r="F19" i="1" s="1"/>
  <c r="E13" i="1"/>
  <c r="F11" i="1"/>
  <c r="F12" i="1"/>
  <c r="B19" i="1"/>
  <c r="C18" i="1" s="1"/>
  <c r="B13" i="1"/>
  <c r="C12" i="1" s="1"/>
  <c r="H17" i="1" l="1"/>
  <c r="E19" i="1"/>
  <c r="I19" i="1"/>
  <c r="C17" i="1"/>
  <c r="G18" i="1"/>
  <c r="F13" i="1"/>
  <c r="I13" i="1"/>
  <c r="C11" i="1"/>
  <c r="K11" i="1"/>
  <c r="M11" i="1" s="1"/>
  <c r="J11" i="1"/>
  <c r="J12" i="1"/>
  <c r="K12" i="1"/>
  <c r="M12" i="1" s="1"/>
  <c r="K17" i="1" l="1"/>
  <c r="M17" i="1" s="1"/>
  <c r="G12" i="1"/>
  <c r="K13" i="1"/>
  <c r="G17" i="1"/>
  <c r="K18" i="1"/>
  <c r="M18" i="1" s="1"/>
  <c r="J18" i="1"/>
  <c r="J17" i="1"/>
  <c r="K19" i="1"/>
  <c r="G11" i="1"/>
</calcChain>
</file>

<file path=xl/sharedStrings.xml><?xml version="1.0" encoding="utf-8"?>
<sst xmlns="http://schemas.openxmlformats.org/spreadsheetml/2006/main" count="88" uniqueCount="50">
  <si>
    <t>Emplacements nus</t>
  </si>
  <si>
    <t>Région Auvergne Rhône Alpes</t>
  </si>
  <si>
    <t>Loire</t>
  </si>
  <si>
    <t>National</t>
  </si>
  <si>
    <t>Emplacements équipés</t>
  </si>
  <si>
    <t>Global</t>
  </si>
  <si>
    <t>Nuitées 2023</t>
  </si>
  <si>
    <t>7,51 millions</t>
  </si>
  <si>
    <t>60,6 millions</t>
  </si>
  <si>
    <t>6,19 millions</t>
  </si>
  <si>
    <t>81,1 millions</t>
  </si>
  <si>
    <t>13,70 millions</t>
  </si>
  <si>
    <t>141 millions</t>
  </si>
  <si>
    <t>Nuitées 2024</t>
  </si>
  <si>
    <t xml:space="preserve">7,54 millions </t>
  </si>
  <si>
    <t xml:space="preserve">6,37 millions </t>
  </si>
  <si>
    <t xml:space="preserve">13,91 millions </t>
  </si>
  <si>
    <t>Taux d'occupation 2023</t>
  </si>
  <si>
    <t>Taux d'occupation 2024</t>
  </si>
  <si>
    <t>DMS 2023</t>
  </si>
  <si>
    <t>3,55 jours</t>
  </si>
  <si>
    <t>4,63 jours</t>
  </si>
  <si>
    <t>3,97 jours</t>
  </si>
  <si>
    <t>DMS 2024</t>
  </si>
  <si>
    <t>3,63 jours</t>
  </si>
  <si>
    <t>4,75 jours</t>
  </si>
  <si>
    <t>4,07 jours</t>
  </si>
  <si>
    <t>Exemple</t>
  </si>
  <si>
    <t xml:space="preserve">Nombre </t>
  </si>
  <si>
    <t>Répartition</t>
  </si>
  <si>
    <t>Nombre de jours d'ouverture</t>
  </si>
  <si>
    <t>Taux d'occupation</t>
  </si>
  <si>
    <t>Volume de nuits</t>
  </si>
  <si>
    <t>Part Nuit</t>
  </si>
  <si>
    <t>Tarif / nuit</t>
  </si>
  <si>
    <t>CA</t>
  </si>
  <si>
    <t>Part CA</t>
  </si>
  <si>
    <t>Rendement/ Emplacement</t>
  </si>
  <si>
    <t>Repères Nationaux</t>
  </si>
  <si>
    <t>Votre évaluation/ moyennes</t>
  </si>
  <si>
    <t>600€ - 1200 €</t>
  </si>
  <si>
    <t>Emplacements locatifs</t>
  </si>
  <si>
    <t>2500 € - 10 000 €</t>
  </si>
  <si>
    <t>Total</t>
  </si>
  <si>
    <t>Moyenne</t>
  </si>
  <si>
    <t>Faites le test ! Complétez les cellules blanches</t>
  </si>
  <si>
    <t>Votre situation</t>
  </si>
  <si>
    <t>Taux d'occupation*</t>
  </si>
  <si>
    <t>*Calculez votre taux d'occupation</t>
  </si>
  <si>
    <t>( nombre de nuitées vendues / nombre total de nuitées disponibles 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</si>
</sst>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rgb="FF00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9" fontId="4" fillId="0" borderId="7" xfId="2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9" fontId="4" fillId="3" borderId="8" xfId="2" applyFont="1" applyFill="1" applyBorder="1" applyAlignment="1">
      <alignment horizontal="center" vertical="center"/>
    </xf>
    <xf numFmtId="9" fontId="4" fillId="3" borderId="10" xfId="2" applyFont="1" applyFill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9" fontId="4" fillId="3" borderId="19" xfId="2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9" fontId="4" fillId="0" borderId="21" xfId="2" applyFont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44" fontId="4" fillId="0" borderId="18" xfId="1" applyFont="1" applyBorder="1" applyAlignment="1">
      <alignment horizontal="center" vertical="center"/>
    </xf>
    <xf numFmtId="9" fontId="4" fillId="3" borderId="20" xfId="2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9" fontId="5" fillId="5" borderId="16" xfId="2" applyFont="1" applyFill="1" applyBorder="1" applyAlignment="1">
      <alignment horizontal="center" vertical="center"/>
    </xf>
    <xf numFmtId="9" fontId="5" fillId="5" borderId="8" xfId="2" applyFont="1" applyFill="1" applyBorder="1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7" fillId="6" borderId="22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9" fontId="6" fillId="2" borderId="3" xfId="2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/>
    </xf>
    <xf numFmtId="0" fontId="4" fillId="0" borderId="21" xfId="0" applyFont="1" applyBorder="1" applyAlignment="1">
      <alignment horizontal="center"/>
    </xf>
    <xf numFmtId="3" fontId="4" fillId="0" borderId="2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0" xfId="0" applyFont="1"/>
    <xf numFmtId="0" fontId="4" fillId="0" borderId="12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4" borderId="12" xfId="0" applyFont="1" applyFill="1" applyBorder="1" applyAlignment="1">
      <alignment horizontal="right"/>
    </xf>
    <xf numFmtId="10" fontId="4" fillId="0" borderId="1" xfId="0" applyNumberFormat="1" applyFont="1" applyBorder="1" applyAlignment="1">
      <alignment horizontal="center"/>
    </xf>
    <xf numFmtId="9" fontId="4" fillId="4" borderId="16" xfId="0" applyNumberFormat="1" applyFont="1" applyFill="1" applyBorder="1" applyAlignment="1">
      <alignment horizontal="center"/>
    </xf>
    <xf numFmtId="10" fontId="4" fillId="4" borderId="16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9" fontId="4" fillId="2" borderId="19" xfId="2" applyFont="1" applyFill="1" applyBorder="1" applyAlignment="1">
      <alignment horizontal="center" vertical="center"/>
    </xf>
    <xf numFmtId="9" fontId="4" fillId="2" borderId="8" xfId="2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vertical="center"/>
    </xf>
    <xf numFmtId="9" fontId="4" fillId="2" borderId="20" xfId="2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/>
    </xf>
    <xf numFmtId="9" fontId="4" fillId="2" borderId="10" xfId="2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44" fontId="4" fillId="2" borderId="18" xfId="1" applyFont="1" applyFill="1" applyBorder="1" applyAlignment="1">
      <alignment horizontal="center" vertical="center"/>
    </xf>
    <xf numFmtId="44" fontId="4" fillId="3" borderId="18" xfId="1" applyFont="1" applyFill="1" applyBorder="1" applyAlignment="1">
      <alignment horizontal="center" vertical="center"/>
    </xf>
    <xf numFmtId="0" fontId="10" fillId="0" borderId="0" xfId="0" applyFont="1"/>
    <xf numFmtId="0" fontId="9" fillId="2" borderId="0" xfId="0" applyFont="1" applyFill="1"/>
    <xf numFmtId="0" fontId="0" fillId="2" borderId="0" xfId="0" applyFill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36B9-1FE2-40D4-B707-D3490EC87467}">
  <dimension ref="A1:M23"/>
  <sheetViews>
    <sheetView tabSelected="1" workbookViewId="0">
      <selection activeCell="A23" sqref="A23"/>
    </sheetView>
  </sheetViews>
  <sheetFormatPr defaultColWidth="11.42578125" defaultRowHeight="15"/>
  <cols>
    <col min="1" max="1" width="24.140625" customWidth="1"/>
    <col min="2" max="2" width="29.28515625" style="1" customWidth="1"/>
    <col min="3" max="3" width="11.140625" style="2" bestFit="1" customWidth="1"/>
    <col min="4" max="4" width="16.140625" style="1" bestFit="1" customWidth="1"/>
    <col min="5" max="5" width="23.42578125" customWidth="1"/>
    <col min="6" max="6" width="28.28515625" bestFit="1" customWidth="1"/>
    <col min="7" max="7" width="8.85546875" bestFit="1" customWidth="1"/>
    <col min="8" max="8" width="12.28515625" bestFit="1" customWidth="1"/>
    <col min="9" max="9" width="23.85546875" customWidth="1"/>
    <col min="10" max="10" width="28.28515625" bestFit="1" customWidth="1"/>
    <col min="11" max="11" width="15" customWidth="1"/>
    <col min="12" max="12" width="14.85546875" bestFit="1" customWidth="1"/>
    <col min="13" max="13" width="15" customWidth="1"/>
    <col min="15" max="15" width="13.85546875" customWidth="1"/>
    <col min="16" max="16" width="13.85546875" bestFit="1" customWidth="1"/>
    <col min="18" max="18" width="14.85546875" customWidth="1"/>
    <col min="19" max="19" width="19.85546875" customWidth="1"/>
    <col min="20" max="20" width="15.7109375" customWidth="1"/>
  </cols>
  <sheetData>
    <row r="1" spans="1:13" ht="15.95" thickBot="1"/>
    <row r="2" spans="1:13" ht="18" thickBot="1">
      <c r="A2" s="49" t="s">
        <v>0</v>
      </c>
      <c r="B2" s="50" t="s">
        <v>1</v>
      </c>
      <c r="C2" s="51" t="s">
        <v>2</v>
      </c>
      <c r="D2" s="52" t="s">
        <v>3</v>
      </c>
      <c r="E2" s="49" t="s">
        <v>4</v>
      </c>
      <c r="F2" s="50" t="s">
        <v>1</v>
      </c>
      <c r="G2" s="51" t="s">
        <v>2</v>
      </c>
      <c r="H2" s="52" t="s">
        <v>3</v>
      </c>
      <c r="I2" s="49" t="s">
        <v>5</v>
      </c>
      <c r="J2" s="50" t="s">
        <v>1</v>
      </c>
      <c r="K2" s="51" t="s">
        <v>2</v>
      </c>
      <c r="L2" s="52" t="s">
        <v>3</v>
      </c>
    </row>
    <row r="3" spans="1:13" s="58" customFormat="1" ht="24" customHeight="1">
      <c r="A3" s="54" t="s">
        <v>6</v>
      </c>
      <c r="B3" s="55" t="s">
        <v>7</v>
      </c>
      <c r="C3" s="56">
        <v>103930</v>
      </c>
      <c r="D3" s="57" t="s">
        <v>8</v>
      </c>
      <c r="E3" s="54" t="s">
        <v>6</v>
      </c>
      <c r="F3" s="55" t="s">
        <v>9</v>
      </c>
      <c r="G3" s="56">
        <v>53850</v>
      </c>
      <c r="H3" s="57" t="s">
        <v>10</v>
      </c>
      <c r="I3" s="54" t="s">
        <v>6</v>
      </c>
      <c r="J3" s="55" t="s">
        <v>11</v>
      </c>
      <c r="K3" s="56">
        <v>157780</v>
      </c>
      <c r="L3" s="57" t="s">
        <v>12</v>
      </c>
    </row>
    <row r="4" spans="1:13" s="58" customFormat="1" ht="24" customHeight="1">
      <c r="A4" s="59" t="s">
        <v>13</v>
      </c>
      <c r="B4" s="60" t="s">
        <v>14</v>
      </c>
      <c r="C4" s="21"/>
      <c r="D4" s="61"/>
      <c r="E4" s="59" t="s">
        <v>13</v>
      </c>
      <c r="F4" s="60" t="s">
        <v>15</v>
      </c>
      <c r="G4" s="21"/>
      <c r="H4" s="61"/>
      <c r="I4" s="59" t="s">
        <v>13</v>
      </c>
      <c r="J4" s="60" t="s">
        <v>16</v>
      </c>
      <c r="K4" s="21"/>
      <c r="L4" s="61"/>
    </row>
    <row r="5" spans="1:13" s="58" customFormat="1" ht="24" customHeight="1">
      <c r="A5" s="62" t="s">
        <v>17</v>
      </c>
      <c r="B5" s="63"/>
      <c r="C5" s="21"/>
      <c r="D5" s="64">
        <v>0.35</v>
      </c>
      <c r="E5" s="62" t="s">
        <v>17</v>
      </c>
      <c r="F5" s="63"/>
      <c r="G5" s="21"/>
      <c r="H5" s="65">
        <v>0.51400000000000001</v>
      </c>
      <c r="I5" s="62" t="s">
        <v>17</v>
      </c>
      <c r="J5" s="66">
        <v>0.35959999999999998</v>
      </c>
      <c r="K5" s="67">
        <v>0.2152</v>
      </c>
      <c r="L5" s="65">
        <v>0.41699999999999998</v>
      </c>
    </row>
    <row r="6" spans="1:13" s="58" customFormat="1" ht="24" customHeight="1">
      <c r="A6" s="59" t="s">
        <v>18</v>
      </c>
      <c r="B6" s="63"/>
      <c r="C6" s="21"/>
      <c r="D6" s="61"/>
      <c r="E6" s="62" t="s">
        <v>18</v>
      </c>
      <c r="F6" s="63"/>
      <c r="G6" s="21"/>
      <c r="H6" s="61"/>
      <c r="I6" s="62" t="s">
        <v>18</v>
      </c>
      <c r="J6" s="66">
        <v>0.37040000000000001</v>
      </c>
      <c r="K6" s="67">
        <v>0.25309999999999999</v>
      </c>
      <c r="L6" s="61"/>
    </row>
    <row r="7" spans="1:13" s="58" customFormat="1" ht="24" customHeight="1">
      <c r="A7" s="59" t="s">
        <v>19</v>
      </c>
      <c r="B7" s="60" t="s">
        <v>20</v>
      </c>
      <c r="C7" s="21">
        <v>2.39</v>
      </c>
      <c r="D7" s="61"/>
      <c r="E7" s="59" t="s">
        <v>19</v>
      </c>
      <c r="F7" s="60" t="s">
        <v>21</v>
      </c>
      <c r="G7" s="21">
        <v>4.08</v>
      </c>
      <c r="H7" s="61"/>
      <c r="I7" s="59" t="s">
        <v>19</v>
      </c>
      <c r="J7" s="60" t="s">
        <v>22</v>
      </c>
      <c r="K7" s="21">
        <v>2.78</v>
      </c>
      <c r="L7" s="61"/>
    </row>
    <row r="8" spans="1:13" s="58" customFormat="1" ht="24" customHeight="1" thickBot="1">
      <c r="A8" s="68" t="s">
        <v>23</v>
      </c>
      <c r="B8" s="69" t="s">
        <v>24</v>
      </c>
      <c r="C8" s="6"/>
      <c r="D8" s="70"/>
      <c r="E8" s="68" t="s">
        <v>23</v>
      </c>
      <c r="F8" s="69" t="s">
        <v>25</v>
      </c>
      <c r="G8" s="6"/>
      <c r="H8" s="70"/>
      <c r="I8" s="68" t="s">
        <v>23</v>
      </c>
      <c r="J8" s="69" t="s">
        <v>26</v>
      </c>
      <c r="K8" s="6"/>
      <c r="L8" s="70"/>
    </row>
    <row r="9" spans="1:13" ht="29.25" customHeight="1" thickBot="1"/>
    <row r="10" spans="1:13" ht="33" thickBot="1">
      <c r="A10" s="8" t="s">
        <v>27</v>
      </c>
      <c r="B10" s="3" t="s">
        <v>28</v>
      </c>
      <c r="C10" s="32" t="s">
        <v>29</v>
      </c>
      <c r="D10" s="33" t="s">
        <v>30</v>
      </c>
      <c r="E10" s="34" t="s">
        <v>31</v>
      </c>
      <c r="F10" s="4" t="s">
        <v>32</v>
      </c>
      <c r="G10" s="5" t="s">
        <v>33</v>
      </c>
      <c r="H10" s="41" t="s">
        <v>34</v>
      </c>
      <c r="I10" s="33" t="s">
        <v>35</v>
      </c>
      <c r="J10" s="4" t="s">
        <v>36</v>
      </c>
      <c r="K10" s="4" t="s">
        <v>37</v>
      </c>
      <c r="L10" s="38" t="s">
        <v>38</v>
      </c>
      <c r="M10" s="42" t="s">
        <v>39</v>
      </c>
    </row>
    <row r="11" spans="1:13" s="35" customFormat="1" ht="29.25" customHeight="1">
      <c r="A11" s="45" t="s">
        <v>0</v>
      </c>
      <c r="B11" s="25">
        <v>35</v>
      </c>
      <c r="C11" s="26">
        <f>B11/B13</f>
        <v>0.58333333333333337</v>
      </c>
      <c r="D11" s="27">
        <v>180</v>
      </c>
      <c r="E11" s="28">
        <v>0.25</v>
      </c>
      <c r="F11" s="29">
        <f>(D11*E11)*B11</f>
        <v>1575</v>
      </c>
      <c r="G11" s="26">
        <f>F11/F13</f>
        <v>0.4375</v>
      </c>
      <c r="H11" s="86">
        <f>I11/F11</f>
        <v>20</v>
      </c>
      <c r="I11" s="30">
        <v>31500</v>
      </c>
      <c r="J11" s="31">
        <f>I11/(I11+I12)</f>
        <v>0.25688073394495414</v>
      </c>
      <c r="K11" s="36">
        <f>I11/B11</f>
        <v>900</v>
      </c>
      <c r="L11" s="39" t="s">
        <v>40</v>
      </c>
      <c r="M11" s="43">
        <f>(K11)/900</f>
        <v>1</v>
      </c>
    </row>
    <row r="12" spans="1:13" s="35" customFormat="1" ht="29.25" customHeight="1" thickBot="1">
      <c r="A12" s="46" t="s">
        <v>41</v>
      </c>
      <c r="B12" s="24">
        <v>25</v>
      </c>
      <c r="C12" s="17">
        <f>B12/B13</f>
        <v>0.41666666666666669</v>
      </c>
      <c r="D12" s="22">
        <v>180</v>
      </c>
      <c r="E12" s="7">
        <v>0.45</v>
      </c>
      <c r="F12" s="29">
        <f>(D12*E12)*B12</f>
        <v>2025</v>
      </c>
      <c r="G12" s="17">
        <f>F12/F13</f>
        <v>0.5625</v>
      </c>
      <c r="H12" s="86">
        <f>I12/F12</f>
        <v>45</v>
      </c>
      <c r="I12" s="19">
        <v>91125</v>
      </c>
      <c r="J12" s="18">
        <f>I12/(I12+I11)</f>
        <v>0.74311926605504586</v>
      </c>
      <c r="K12" s="37">
        <f>I12/B12</f>
        <v>3645</v>
      </c>
      <c r="L12" s="40" t="s">
        <v>42</v>
      </c>
      <c r="M12" s="44">
        <f>(K12)/6250</f>
        <v>0.58320000000000005</v>
      </c>
    </row>
    <row r="13" spans="1:13" s="35" customFormat="1" ht="29.25" customHeight="1" thickBot="1">
      <c r="A13" s="16" t="s">
        <v>43</v>
      </c>
      <c r="B13" s="23">
        <f>SUM(B11:B12)</f>
        <v>60</v>
      </c>
      <c r="C13" s="20"/>
      <c r="D13" s="15" t="s">
        <v>31</v>
      </c>
      <c r="E13" s="53">
        <f>F13/(B13*180)</f>
        <v>0.33333333333333331</v>
      </c>
      <c r="F13" s="12">
        <f>SUM(F11:F12)</f>
        <v>3600</v>
      </c>
      <c r="G13" s="10"/>
      <c r="H13" s="9"/>
      <c r="I13" s="11">
        <f>SUM(I11:I12)</f>
        <v>122625</v>
      </c>
      <c r="J13" s="9" t="s">
        <v>44</v>
      </c>
      <c r="K13" s="13">
        <f>I13/F13</f>
        <v>34.0625</v>
      </c>
    </row>
    <row r="14" spans="1:13" ht="28.5" customHeight="1"/>
    <row r="15" spans="1:13" ht="20.100000000000001" thickBot="1">
      <c r="A15" s="47" t="s">
        <v>45</v>
      </c>
      <c r="B15" s="48"/>
    </row>
    <row r="16" spans="1:13" ht="33" thickBot="1">
      <c r="A16" s="14" t="s">
        <v>46</v>
      </c>
      <c r="B16" s="71" t="s">
        <v>28</v>
      </c>
      <c r="C16" s="72" t="s">
        <v>29</v>
      </c>
      <c r="D16" s="73" t="s">
        <v>30</v>
      </c>
      <c r="E16" s="74" t="s">
        <v>47</v>
      </c>
      <c r="F16" s="71" t="s">
        <v>32</v>
      </c>
      <c r="G16" s="75" t="s">
        <v>33</v>
      </c>
      <c r="H16" s="73" t="s">
        <v>34</v>
      </c>
      <c r="I16" s="33" t="s">
        <v>35</v>
      </c>
      <c r="J16" s="71" t="s">
        <v>36</v>
      </c>
      <c r="K16" s="71" t="s">
        <v>37</v>
      </c>
      <c r="L16" s="38" t="s">
        <v>38</v>
      </c>
      <c r="M16" s="42" t="s">
        <v>39</v>
      </c>
    </row>
    <row r="17" spans="1:13" s="35" customFormat="1" ht="30" customHeight="1">
      <c r="A17" s="76" t="s">
        <v>0</v>
      </c>
      <c r="B17" s="25">
        <v>0</v>
      </c>
      <c r="C17" s="78" t="e">
        <f>B17/B19</f>
        <v>#DIV/0!</v>
      </c>
      <c r="D17" s="27">
        <v>0</v>
      </c>
      <c r="E17" s="28">
        <v>0</v>
      </c>
      <c r="F17" s="80">
        <f>(D17*E17)*B17</f>
        <v>0</v>
      </c>
      <c r="G17" s="78" t="e">
        <f>F17/F19</f>
        <v>#DIV/0!</v>
      </c>
      <c r="H17" s="85" t="e">
        <f>I17/F17</f>
        <v>#DIV/0!</v>
      </c>
      <c r="I17" s="30">
        <v>0</v>
      </c>
      <c r="J17" s="81" t="e">
        <f>I17/(I17+I18)</f>
        <v>#DIV/0!</v>
      </c>
      <c r="K17" s="82" t="e">
        <f>I17/B17</f>
        <v>#DIV/0!</v>
      </c>
      <c r="L17" s="39" t="s">
        <v>40</v>
      </c>
      <c r="M17" s="43" t="e">
        <f>(K17)/900</f>
        <v>#DIV/0!</v>
      </c>
    </row>
    <row r="18" spans="1:13" s="35" customFormat="1" ht="30" customHeight="1" thickBot="1">
      <c r="A18" s="77" t="s">
        <v>41</v>
      </c>
      <c r="B18" s="24">
        <v>0</v>
      </c>
      <c r="C18" s="79" t="e">
        <f>B18/B19</f>
        <v>#DIV/0!</v>
      </c>
      <c r="D18" s="22">
        <v>0</v>
      </c>
      <c r="E18" s="7">
        <v>0</v>
      </c>
      <c r="F18" s="80">
        <f>(D18*E18)*B18</f>
        <v>0</v>
      </c>
      <c r="G18" s="79" t="e">
        <f>F18/F19</f>
        <v>#DIV/0!</v>
      </c>
      <c r="H18" s="85" t="e">
        <f>I18/F18</f>
        <v>#DIV/0!</v>
      </c>
      <c r="I18" s="19">
        <v>0</v>
      </c>
      <c r="J18" s="83" t="e">
        <f>I18/(I18+I17)</f>
        <v>#DIV/0!</v>
      </c>
      <c r="K18" s="84" t="e">
        <f>I18/B18</f>
        <v>#DIV/0!</v>
      </c>
      <c r="L18" s="40" t="s">
        <v>42</v>
      </c>
      <c r="M18" s="44" t="e">
        <f>(K18)/6250</f>
        <v>#DIV/0!</v>
      </c>
    </row>
    <row r="19" spans="1:13" ht="30" customHeight="1" thickBot="1">
      <c r="A19" s="16" t="s">
        <v>43</v>
      </c>
      <c r="B19" s="23">
        <f>SUM(B17:B18)</f>
        <v>0</v>
      </c>
      <c r="C19" s="20"/>
      <c r="D19" s="15" t="s">
        <v>31</v>
      </c>
      <c r="E19" s="53" t="e">
        <f>F19/(B19*180)</f>
        <v>#DIV/0!</v>
      </c>
      <c r="F19" s="12">
        <f>SUM(F17:F18)</f>
        <v>0</v>
      </c>
      <c r="G19" s="10"/>
      <c r="H19" s="9"/>
      <c r="I19" s="11">
        <f>SUM(I17:I18)</f>
        <v>0</v>
      </c>
      <c r="J19" s="9" t="s">
        <v>44</v>
      </c>
      <c r="K19" s="13" t="e">
        <f>I19/F19</f>
        <v>#DIV/0!</v>
      </c>
    </row>
    <row r="22" spans="1:13" ht="18.95">
      <c r="A22" s="88" t="s">
        <v>48</v>
      </c>
      <c r="B22" s="89"/>
    </row>
    <row r="23" spans="1:13" ht="18.95">
      <c r="A23" s="87" t="s">
        <v>49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ACCC402FFEF499C02B7710D8C5DDA" ma:contentTypeVersion="15" ma:contentTypeDescription="Crée un document." ma:contentTypeScope="" ma:versionID="ff6a83d474f31d0baa08f457fd0b9659">
  <xsd:schema xmlns:xsd="http://www.w3.org/2001/XMLSchema" xmlns:xs="http://www.w3.org/2001/XMLSchema" xmlns:p="http://schemas.microsoft.com/office/2006/metadata/properties" xmlns:ns2="4312d030-e6a3-45af-b12c-69cb04561056" xmlns:ns3="922eac68-271e-4ad5-902d-152fc4c9e28f" targetNamespace="http://schemas.microsoft.com/office/2006/metadata/properties" ma:root="true" ma:fieldsID="a349845560e8c229f45d4c7444ddf9e3" ns2:_="" ns3:_="">
    <xsd:import namespace="4312d030-e6a3-45af-b12c-69cb04561056"/>
    <xsd:import namespace="922eac68-271e-4ad5-902d-152fc4c9e2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2d030-e6a3-45af-b12c-69cb0456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8aa8732-82f8-457e-8a06-b53b51f0efa0}" ma:internalName="TaxCatchAll" ma:showField="CatchAllData" ma:web="4312d030-e6a3-45af-b12c-69cb04561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eac68-271e-4ad5-902d-152fc4c9e2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de4d189-fb58-4017-b87b-352d085f6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2eac68-271e-4ad5-902d-152fc4c9e28f">
      <Terms xmlns="http://schemas.microsoft.com/office/infopath/2007/PartnerControls"/>
    </lcf76f155ced4ddcb4097134ff3c332f>
    <TaxCatchAll xmlns="4312d030-e6a3-45af-b12c-69cb045610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C6E05-E3AB-45AB-8953-FF387630C598}"/>
</file>

<file path=customXml/itemProps2.xml><?xml version="1.0" encoding="utf-8"?>
<ds:datastoreItem xmlns:ds="http://schemas.openxmlformats.org/officeDocument/2006/customXml" ds:itemID="{870A67FC-48C1-4D9E-B821-1728CA54DE9E}"/>
</file>

<file path=customXml/itemProps3.xml><?xml version="1.0" encoding="utf-8"?>
<ds:datastoreItem xmlns:ds="http://schemas.openxmlformats.org/officeDocument/2006/customXml" ds:itemID="{649CC76F-14D5-40DF-A2C0-4CB614A458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Virginie Decaux</dc:creator>
  <cp:keywords/>
  <dc:description/>
  <cp:lastModifiedBy/>
  <cp:revision/>
  <dcterms:created xsi:type="dcterms:W3CDTF">2024-12-18T10:43:17Z</dcterms:created>
  <dcterms:modified xsi:type="dcterms:W3CDTF">2025-02-19T15:24:05Z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0x010100908ACCC402FFEF499C02B7710D8C5DDA</vt:lpwstr>
  </property>
  <property fmtid="{D5CDD505-2E9C-101B-9397-08002B2CF9AE}" pid="3" name="MediaServiceImageTags">
    <vt:lpwstr/>
  </property>
</Properties>
</file>